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doprojekty\_kanalizace\Horni Lhota\Kalkulace_stocne\2022\"/>
    </mc:Choice>
  </mc:AlternateContent>
  <xr:revisionPtr revIDLastSave="0" documentId="13_ncr:1_{F72EEDCF-4B60-4EFA-9966-0ECF33887E76}" xr6:coauthVersionLast="47" xr6:coauthVersionMax="47" xr10:uidLastSave="{00000000-0000-0000-0000-000000000000}"/>
  <bookViews>
    <workbookView xWindow="1080" yWindow="1380" windowWidth="18630" windowHeight="15450" xr2:uid="{E9F38D72-09B3-427C-BCD7-7871429DEE05}"/>
  </bookViews>
  <sheets>
    <sheet name="List1" sheetId="1" r:id="rId1"/>
  </sheets>
  <definedNames>
    <definedName name="OLE_LINK1" localSheetId="0">List1!$J$4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H15" i="1"/>
  <c r="G15" i="1"/>
  <c r="H20" i="1"/>
  <c r="G20" i="1"/>
  <c r="H23" i="1"/>
  <c r="G23" i="1"/>
  <c r="H26" i="1"/>
  <c r="G26" i="1"/>
  <c r="H31" i="1"/>
  <c r="G31" i="1"/>
  <c r="H39" i="1" l="1"/>
  <c r="O17" i="1" s="1"/>
  <c r="G39" i="1"/>
  <c r="O15" i="1" l="1"/>
</calcChain>
</file>

<file path=xl/sharedStrings.xml><?xml version="1.0" encoding="utf-8"?>
<sst xmlns="http://schemas.openxmlformats.org/spreadsheetml/2006/main" count="253" uniqueCount="124">
  <si>
    <t>I.</t>
  </si>
  <si>
    <t>Příjemce vodného a stočného</t>
  </si>
  <si>
    <t>II.</t>
  </si>
  <si>
    <t>Provozovatel - název a IČO</t>
  </si>
  <si>
    <t>III.</t>
  </si>
  <si>
    <t>Vlastník - název a IČO</t>
  </si>
  <si>
    <t>IV.</t>
  </si>
  <si>
    <t>V.</t>
  </si>
  <si>
    <t>VI.</t>
  </si>
  <si>
    <t>IČPE související s cenou</t>
  </si>
  <si>
    <t>Řádek</t>
  </si>
  <si>
    <t>Nákladové položky</t>
  </si>
  <si>
    <t>Měrná jednotka</t>
  </si>
  <si>
    <t>Voda pitná</t>
  </si>
  <si>
    <t>Voda odpadní</t>
  </si>
  <si>
    <t>kalkulace</t>
  </si>
  <si>
    <t>2a</t>
  </si>
  <si>
    <t>1.</t>
  </si>
  <si>
    <t>Materiál</t>
  </si>
  <si>
    <t>mil.Kč</t>
  </si>
  <si>
    <t>- surová voda podzemní + povrchová</t>
  </si>
  <si>
    <t>- chemikálie</t>
  </si>
  <si>
    <t>- ostatní materiál</t>
  </si>
  <si>
    <t>Energie</t>
  </si>
  <si>
    <t>- elektrická energie</t>
  </si>
  <si>
    <t>- ostatní energie (plyn, pevná a kapalná energie)</t>
  </si>
  <si>
    <t>Mzdy</t>
  </si>
  <si>
    <t>- přímé režijní mzdy</t>
  </si>
  <si>
    <t>- ostatní osobní náklady</t>
  </si>
  <si>
    <t>Ostatní přímé náklady</t>
  </si>
  <si>
    <t>- odpisy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</si>
  <si>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</si>
  <si>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</si>
  <si>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</si>
  <si>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</si>
  <si>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</si>
  <si>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</si>
  <si>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Finanční náklady</t>
  </si>
  <si>
    <t>Ostatní výnosy</t>
  </si>
  <si>
    <t>6.</t>
  </si>
  <si>
    <t>7.</t>
  </si>
  <si>
    <t>8.</t>
  </si>
  <si>
    <t>9.</t>
  </si>
  <si>
    <t>Správní režie</t>
  </si>
  <si>
    <t>10.</t>
  </si>
  <si>
    <t>Úplné vlastní náklady vč. prostředků na obnovu</t>
  </si>
  <si>
    <t>A</t>
  </si>
  <si>
    <t>Hodnota souvisejícího infrastrukturního majetku podle VÚME</t>
  </si>
  <si>
    <t>B</t>
  </si>
  <si>
    <t>Pořizovací cena souvisejícího provozního hmotného majetku</t>
  </si>
  <si>
    <t>C</t>
  </si>
  <si>
    <t>Počet pracovníků</t>
  </si>
  <si>
    <t>D</t>
  </si>
  <si>
    <t>Voda pitná fakturovaná</t>
  </si>
  <si>
    <t>E</t>
  </si>
  <si>
    <t>- z toho domácnosti</t>
  </si>
  <si>
    <t>F</t>
  </si>
  <si>
    <t>Voda odpadní odváděná fakturovaná</t>
  </si>
  <si>
    <t>G</t>
  </si>
  <si>
    <t>H</t>
  </si>
  <si>
    <t>Voda srážková fakturovaná</t>
  </si>
  <si>
    <t>I</t>
  </si>
  <si>
    <t>Voda odpadní čištěná</t>
  </si>
  <si>
    <t>J</t>
  </si>
  <si>
    <t>Pitná nebo odpadní voda převzatá</t>
  </si>
  <si>
    <t>K</t>
  </si>
  <si>
    <t>Pitná nebo odpadní voda předaná</t>
  </si>
  <si>
    <t>osob</t>
  </si>
  <si>
    <r>
      <t>mil.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</si>
  <si>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oč. skut.</t>
  </si>
  <si>
    <t>oč. skut</t>
  </si>
  <si>
    <t>Kalkulovaná cena pro vodné a pro stočné</t>
  </si>
  <si>
    <t>Text</t>
  </si>
  <si>
    <t>Poznámka</t>
  </si>
  <si>
    <t>2b</t>
  </si>
  <si>
    <t>4a</t>
  </si>
  <si>
    <t>7a</t>
  </si>
  <si>
    <t>11.</t>
  </si>
  <si>
    <t>Jednotkové náklady vč. prostředků na obnovu</t>
  </si>
  <si>
    <t>ř.10/D nebo ř.10/(F+H) nebo ř. 10/*</t>
  </si>
  <si>
    <r>
      <t>Kč.m</t>
    </r>
    <r>
      <rPr>
        <vertAlign val="superscript"/>
        <sz val="10"/>
        <color theme="1"/>
        <rFont val="Calibri"/>
        <family val="2"/>
        <charset val="238"/>
        <scheme val="minor"/>
      </rPr>
      <t>-3</t>
    </r>
  </si>
  <si>
    <t>ÚVN včetně prostředků na obnovu</t>
  </si>
  <si>
    <t>mil. Kč</t>
  </si>
  <si>
    <t xml:space="preserve">ř.10  </t>
  </si>
  <si>
    <t>Kalkulační zisk</t>
  </si>
  <si>
    <t>12.</t>
  </si>
  <si>
    <t>13.</t>
  </si>
  <si>
    <t>14.</t>
  </si>
  <si>
    <t>- podíl kalkul. zisku z ÚVN (orientační ukazatel)</t>
  </si>
  <si>
    <t>%</t>
  </si>
  <si>
    <t>ř.13/ř.12*100</t>
  </si>
  <si>
    <t>-</t>
  </si>
  <si>
    <t>Náklady pro výpočet ceny pro vodné a stočné</t>
  </si>
  <si>
    <t>- z ř.13 na rozvoj a obnovu infrastrukturního majetku</t>
  </si>
  <si>
    <t>15.</t>
  </si>
  <si>
    <t>ř.12 + ř.13</t>
  </si>
  <si>
    <t>16.</t>
  </si>
  <si>
    <t>Celkem ÚVN včetně prostředků na obnovu + zisk</t>
  </si>
  <si>
    <t>17.</t>
  </si>
  <si>
    <t>Voda fakturovaná pitná, odpadní + srážková</t>
  </si>
  <si>
    <t>18.</t>
  </si>
  <si>
    <t>CENA pro vodné, stočné</t>
  </si>
  <si>
    <t>19.</t>
  </si>
  <si>
    <t>CENA pro vodné, stočné + DPH</t>
  </si>
  <si>
    <t>ř. D nebo F + H nebo *</t>
  </si>
  <si>
    <t>ř.16/ ř.17</t>
  </si>
  <si>
    <t>ř.18 + DPH</t>
  </si>
  <si>
    <t>* Pro formulář B se použije řádek J nebo K, pro formulář C se použije objem vody vyrobené, pro formulář F se použije řádek I.</t>
  </si>
  <si>
    <t xml:space="preserve">A - výpočet odběratelské ceny </t>
  </si>
  <si>
    <t>- ostatní provozní náklady ve vlastní režii</t>
  </si>
  <si>
    <t>Index</t>
  </si>
  <si>
    <t>Formulář</t>
  </si>
  <si>
    <t>- pitná voda převzatá + odpadní voda předaná k čištění</t>
  </si>
  <si>
    <t>Výrobní režie</t>
  </si>
  <si>
    <t>Schválil :                  zastupitelstvo obce usnesením č. XX</t>
  </si>
  <si>
    <t>Vypracoval:             Ing. Roman Przybyla, VODOPROJEKTY-JHP s.r.o., tel.: 724 750 584</t>
  </si>
  <si>
    <t>Výpočet kalkulace cen stočné na kalendářní rok 2023 dle zákona č.274/2001 Sb., ve znění pozdějších předpisů a prováděcí vyhlášky č.428/2001 Sb., ve znění pozdějších předpisů</t>
  </si>
  <si>
    <t>Obec Horní Lhota</t>
  </si>
  <si>
    <t>Obec Horní Lhota, IČO 00643297</t>
  </si>
  <si>
    <t>8119-643297-00535125-3/1-00535125
8119-643297-00535125-4/1-00535125</t>
  </si>
  <si>
    <t>Kontroloval:            Alena Rykalová - účetní obce</t>
  </si>
  <si>
    <t>e-mail:                     info@hornilhota.cz</t>
  </si>
  <si>
    <t>Telefon:                  +420 553 770 141</t>
  </si>
  <si>
    <t xml:space="preserve">Datum:                    20.12.2022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</si>
</sst>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0"/>
    <numFmt numFmtId="166" formatCode="0.00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/>
    <xf numFmtId="4" fontId="1" fillId="0" borderId="5" xfId="0" applyNumberFormat="1" applyFont="1" applyBorder="1"/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4" fontId="1" fillId="0" borderId="4" xfId="0" applyNumberFormat="1" applyFont="1" applyBorder="1"/>
    <xf numFmtId="0" fontId="0" fillId="0" borderId="17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49" fontId="1" fillId="0" borderId="12" xfId="0" applyNumberFormat="1" applyFont="1" applyBorder="1"/>
    <xf numFmtId="49" fontId="1" fillId="0" borderId="13" xfId="0" applyNumberFormat="1" applyFont="1" applyBorder="1"/>
    <xf numFmtId="165" fontId="1" fillId="0" borderId="8" xfId="0" applyNumberFormat="1" applyFont="1" applyBorder="1"/>
    <xf numFmtId="165" fontId="1" fillId="0" borderId="5" xfId="0" applyNumberFormat="1" applyFont="1" applyBorder="1"/>
    <xf numFmtId="0" fontId="0" fillId="0" borderId="41" xfId="0" applyBorder="1" applyAlignment="1">
      <alignment horizontal="center" vertical="center"/>
    </xf>
    <xf numFmtId="49" fontId="1" fillId="0" borderId="26" xfId="0" applyNumberFormat="1" applyFont="1" applyBorder="1"/>
    <xf numFmtId="0" fontId="1" fillId="0" borderId="39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5" fontId="1" fillId="0" borderId="24" xfId="0" applyNumberFormat="1" applyFont="1" applyBorder="1"/>
    <xf numFmtId="165" fontId="1" fillId="0" borderId="15" xfId="0" applyNumberFormat="1" applyFont="1" applyBorder="1"/>
    <xf numFmtId="49" fontId="1" fillId="0" borderId="11" xfId="0" applyNumberFormat="1" applyFont="1" applyBorder="1"/>
    <xf numFmtId="165" fontId="1" fillId="0" borderId="9" xfId="0" applyNumberFormat="1" applyFont="1" applyBorder="1"/>
    <xf numFmtId="165" fontId="1" fillId="0" borderId="3" xfId="0" applyNumberFormat="1" applyFont="1" applyBorder="1"/>
    <xf numFmtId="0" fontId="0" fillId="0" borderId="34" xfId="0" applyBorder="1" applyAlignment="1">
      <alignment horizontal="center" vertical="center"/>
    </xf>
    <xf numFmtId="165" fontId="1" fillId="0" borderId="10" xfId="0" applyNumberFormat="1" applyFont="1" applyBorder="1"/>
    <xf numFmtId="165" fontId="1" fillId="0" borderId="7" xfId="0" applyNumberFormat="1" applyFont="1" applyBorder="1"/>
    <xf numFmtId="49" fontId="1" fillId="0" borderId="13" xfId="0" applyNumberFormat="1" applyFont="1" applyBorder="1" applyAlignment="1">
      <alignment horizontal="left"/>
    </xf>
    <xf numFmtId="49" fontId="0" fillId="2" borderId="45" xfId="0" applyNumberFormat="1" applyFill="1" applyBorder="1" applyAlignment="1">
      <alignment horizontal="center"/>
    </xf>
    <xf numFmtId="49" fontId="1" fillId="2" borderId="23" xfId="0" applyNumberFormat="1" applyFont="1" applyFill="1" applyBorder="1"/>
    <xf numFmtId="0" fontId="1" fillId="2" borderId="46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5" fontId="1" fillId="2" borderId="25" xfId="0" applyNumberFormat="1" applyFont="1" applyFill="1" applyBorder="1"/>
    <xf numFmtId="0" fontId="0" fillId="0" borderId="25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165" fontId="1" fillId="3" borderId="9" xfId="0" applyNumberFormat="1" applyFont="1" applyFill="1" applyBorder="1"/>
    <xf numFmtId="165" fontId="1" fillId="3" borderId="3" xfId="0" applyNumberFormat="1" applyFont="1" applyFill="1" applyBorder="1"/>
    <xf numFmtId="49" fontId="0" fillId="3" borderId="32" xfId="0" applyNumberForma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35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49" fontId="1" fillId="3" borderId="11" xfId="0" applyNumberFormat="1" applyFont="1" applyFill="1" applyBorder="1"/>
    <xf numFmtId="0" fontId="0" fillId="3" borderId="42" xfId="0" applyFill="1" applyBorder="1" applyAlignment="1">
      <alignment horizontal="center" vertical="center"/>
    </xf>
    <xf numFmtId="49" fontId="1" fillId="3" borderId="21" xfId="0" applyNumberFormat="1" applyFont="1" applyFill="1" applyBorder="1"/>
    <xf numFmtId="0" fontId="1" fillId="3" borderId="43" xfId="0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5" fontId="1" fillId="3" borderId="20" xfId="0" applyNumberFormat="1" applyFont="1" applyFill="1" applyBorder="1"/>
    <xf numFmtId="165" fontId="1" fillId="3" borderId="16" xfId="0" applyNumberFormat="1" applyFont="1" applyFill="1" applyBorder="1"/>
    <xf numFmtId="49" fontId="0" fillId="4" borderId="42" xfId="0" applyNumberFormat="1" applyFill="1" applyBorder="1" applyAlignment="1">
      <alignment horizontal="center" vertical="center"/>
    </xf>
    <xf numFmtId="49" fontId="1" fillId="4" borderId="21" xfId="0" applyNumberFormat="1" applyFont="1" applyFill="1" applyBorder="1"/>
    <xf numFmtId="164" fontId="1" fillId="4" borderId="44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49" fontId="0" fillId="5" borderId="33" xfId="0" applyNumberFormat="1" applyFill="1" applyBorder="1" applyAlignment="1">
      <alignment horizontal="center" vertical="center"/>
    </xf>
    <xf numFmtId="49" fontId="1" fillId="5" borderId="12" xfId="0" applyNumberFormat="1" applyFont="1" applyFill="1" applyBorder="1"/>
    <xf numFmtId="164" fontId="1" fillId="5" borderId="4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5" fontId="1" fillId="0" borderId="4" xfId="0" applyNumberFormat="1" applyFont="1" applyBorder="1"/>
    <xf numFmtId="165" fontId="1" fillId="0" borderId="38" xfId="0" applyNumberFormat="1" applyFont="1" applyBorder="1"/>
    <xf numFmtId="165" fontId="1" fillId="5" borderId="44" xfId="0" applyNumberFormat="1" applyFont="1" applyFill="1" applyBorder="1"/>
    <xf numFmtId="165" fontId="1" fillId="5" borderId="47" xfId="0" applyNumberFormat="1" applyFont="1" applyFill="1" applyBorder="1"/>
    <xf numFmtId="165" fontId="1" fillId="0" borderId="6" xfId="0" applyNumberFormat="1" applyFont="1" applyBorder="1"/>
    <xf numFmtId="165" fontId="1" fillId="0" borderId="40" xfId="0" applyNumberFormat="1" applyFont="1" applyBorder="1"/>
    <xf numFmtId="49" fontId="1" fillId="0" borderId="33" xfId="0" applyNumberFormat="1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165" fontId="5" fillId="0" borderId="5" xfId="0" applyNumberFormat="1" applyFont="1" applyBorder="1"/>
    <xf numFmtId="0" fontId="0" fillId="0" borderId="23" xfId="0" applyBorder="1"/>
    <xf numFmtId="0" fontId="1" fillId="0" borderId="1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38" xfId="0" applyFont="1" applyFill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4" fontId="1" fillId="4" borderId="2" xfId="0" applyNumberFormat="1" applyFont="1" applyFill="1" applyBorder="1"/>
    <xf numFmtId="4" fontId="1" fillId="4" borderId="3" xfId="0" applyNumberFormat="1" applyFont="1" applyFill="1" applyBorder="1"/>
    <xf numFmtId="0" fontId="1" fillId="4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6" fillId="0" borderId="0" xfId="0" applyFont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7" borderId="23" xfId="0" applyFill="1" applyBorder="1" applyAlignment="1">
      <alignment horizontal="center"/>
    </xf>
    <xf numFmtId="0" fontId="0" fillId="7" borderId="23" xfId="0" applyFill="1" applyBorder="1"/>
    <xf numFmtId="166" fontId="5" fillId="2" borderId="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33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49" fontId="1" fillId="6" borderId="32" xfId="0" applyNumberFormat="1" applyFont="1" applyFill="1" applyBorder="1" applyAlignment="1">
      <alignment horizontal="center" vertical="center"/>
    </xf>
    <xf numFmtId="49" fontId="1" fillId="6" borderId="33" xfId="0" applyNumberFormat="1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left" vertical="center"/>
    </xf>
    <xf numFmtId="0" fontId="1" fillId="6" borderId="33" xfId="0" applyFont="1" applyFill="1" applyBorder="1" applyAlignment="1">
      <alignment horizontal="left" vertical="center"/>
    </xf>
    <xf numFmtId="49" fontId="1" fillId="6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" fillId="6" borderId="38" xfId="0" applyFont="1" applyFill="1" applyBorder="1" applyAlignment="1">
      <alignment horizontal="left" vertical="center"/>
    </xf>
    <xf numFmtId="0" fontId="1" fillId="6" borderId="40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0" fillId="7" borderId="2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EE37-2DA2-431E-A12E-83D4F1FCCEA3}">
  <sheetPr>
    <pageSetUpPr fitToPage="1"/>
  </sheetPr>
  <dimension ref="B1:P57"/>
  <sheetViews>
    <sheetView tabSelected="1" topLeftCell="E6" workbookViewId="0">
      <selection activeCell="J39" sqref="J39:O39"/>
    </sheetView>
  </sheetViews>
  <sheetFormatPr defaultRowHeight="14.5" x14ac:dyDescent="0.35"/>
  <cols>
    <col min="3" max="3" width="47.81640625" customWidth="1"/>
    <col min="11" max="11" width="31.36328125" customWidth="1"/>
    <col min="13" max="13" width="18.81640625" customWidth="1"/>
    <col min="14" max="14" width="8.81640625" customWidth="1"/>
    <col min="15" max="15" width="9.90625" customWidth="1"/>
  </cols>
  <sheetData>
    <row r="1" spans="2:16" x14ac:dyDescent="0.35">
      <c r="B1" s="134" t="s">
        <v>116</v>
      </c>
      <c r="C1" s="135"/>
      <c r="D1" s="135"/>
      <c r="E1" s="135"/>
      <c r="F1" s="135"/>
      <c r="G1" s="135"/>
      <c r="H1" s="136"/>
    </row>
    <row r="2" spans="2:16" ht="15" thickBot="1" x14ac:dyDescent="0.4">
      <c r="B2" s="137"/>
      <c r="C2" s="138"/>
      <c r="D2" s="138"/>
      <c r="E2" s="138"/>
      <c r="F2" s="138"/>
      <c r="G2" s="138"/>
      <c r="H2" s="139"/>
    </row>
    <row r="3" spans="2:16" ht="15" thickBot="1" x14ac:dyDescent="0.4">
      <c r="B3" s="105" t="s">
        <v>0</v>
      </c>
      <c r="C3" s="106" t="s">
        <v>1</v>
      </c>
      <c r="D3" s="179" t="s">
        <v>117</v>
      </c>
      <c r="E3" s="180"/>
      <c r="F3" s="180"/>
      <c r="G3" s="180"/>
      <c r="H3" s="181"/>
    </row>
    <row r="4" spans="2:16" x14ac:dyDescent="0.35">
      <c r="B4" s="103" t="s">
        <v>2</v>
      </c>
      <c r="C4" s="104" t="s">
        <v>3</v>
      </c>
      <c r="D4" s="182" t="s">
        <v>118</v>
      </c>
      <c r="E4" s="183"/>
      <c r="F4" s="183"/>
      <c r="G4" s="183"/>
      <c r="H4" s="184"/>
      <c r="J4" s="100"/>
    </row>
    <row r="5" spans="2:16" x14ac:dyDescent="0.35">
      <c r="B5" s="6" t="s">
        <v>4</v>
      </c>
      <c r="C5" s="101" t="s">
        <v>5</v>
      </c>
      <c r="D5" s="185" t="s">
        <v>118</v>
      </c>
      <c r="E5" s="186"/>
      <c r="F5" s="186"/>
      <c r="G5" s="186"/>
      <c r="H5" s="187"/>
    </row>
    <row r="6" spans="2:16" x14ac:dyDescent="0.35">
      <c r="B6" s="6" t="s">
        <v>6</v>
      </c>
      <c r="C6" s="101" t="s">
        <v>111</v>
      </c>
      <c r="D6" s="185" t="s">
        <v>108</v>
      </c>
      <c r="E6" s="186"/>
      <c r="F6" s="186"/>
      <c r="G6" s="186"/>
      <c r="H6" s="187"/>
    </row>
    <row r="7" spans="2:16" x14ac:dyDescent="0.35">
      <c r="B7" s="6" t="s">
        <v>7</v>
      </c>
      <c r="C7" s="101" t="s">
        <v>110</v>
      </c>
      <c r="D7" s="185">
        <v>1</v>
      </c>
      <c r="E7" s="186"/>
      <c r="F7" s="186"/>
      <c r="G7" s="186"/>
      <c r="H7" s="187"/>
    </row>
    <row r="8" spans="2:16" ht="29.5" customHeight="1" thickBot="1" x14ac:dyDescent="0.4">
      <c r="B8" s="99" t="s">
        <v>8</v>
      </c>
      <c r="C8" s="102" t="s">
        <v>9</v>
      </c>
      <c r="D8" s="188" t="s">
        <v>119</v>
      </c>
      <c r="E8" s="189"/>
      <c r="F8" s="189"/>
      <c r="G8" s="189"/>
      <c r="H8" s="190"/>
      <c r="J8" s="100"/>
    </row>
    <row r="9" spans="2:16" ht="15" thickBot="1" x14ac:dyDescent="0.4"/>
    <row r="10" spans="2:16" ht="15" thickBot="1" x14ac:dyDescent="0.4">
      <c r="B10" s="114" t="s">
        <v>10</v>
      </c>
      <c r="C10" s="150" t="s">
        <v>92</v>
      </c>
      <c r="D10" s="151"/>
      <c r="E10" s="151"/>
      <c r="F10" s="151"/>
      <c r="G10" s="151"/>
      <c r="H10" s="152"/>
      <c r="J10" s="114" t="s">
        <v>10</v>
      </c>
      <c r="K10" s="150" t="s">
        <v>71</v>
      </c>
      <c r="L10" s="151"/>
      <c r="M10" s="151"/>
      <c r="N10" s="151"/>
      <c r="O10" s="152"/>
    </row>
    <row r="11" spans="2:16" ht="15" thickBot="1" x14ac:dyDescent="0.4">
      <c r="B11" s="148"/>
      <c r="C11" s="114" t="s">
        <v>11</v>
      </c>
      <c r="D11" s="117" t="s">
        <v>12</v>
      </c>
      <c r="E11" s="120" t="s">
        <v>13</v>
      </c>
      <c r="F11" s="121"/>
      <c r="G11" s="122" t="s">
        <v>14</v>
      </c>
      <c r="H11" s="121"/>
      <c r="J11" s="115"/>
      <c r="K11" s="192" t="s">
        <v>72</v>
      </c>
      <c r="L11" s="195" t="s">
        <v>12</v>
      </c>
      <c r="M11" s="114" t="s">
        <v>73</v>
      </c>
      <c r="N11" s="123" t="s">
        <v>13</v>
      </c>
      <c r="O11" s="123" t="s">
        <v>14</v>
      </c>
    </row>
    <row r="12" spans="2:16" ht="15" thickBot="1" x14ac:dyDescent="0.4">
      <c r="B12" s="148"/>
      <c r="C12" s="115"/>
      <c r="D12" s="118"/>
      <c r="E12" s="54">
        <v>2022</v>
      </c>
      <c r="F12" s="52">
        <v>2023</v>
      </c>
      <c r="G12" s="54">
        <v>2022</v>
      </c>
      <c r="H12" s="52">
        <v>2023</v>
      </c>
      <c r="J12" s="115"/>
      <c r="K12" s="193"/>
      <c r="L12" s="196"/>
      <c r="M12" s="115"/>
      <c r="N12" s="124"/>
      <c r="O12" s="124"/>
    </row>
    <row r="13" spans="2:16" ht="15" thickBot="1" x14ac:dyDescent="0.4">
      <c r="B13" s="149"/>
      <c r="C13" s="116"/>
      <c r="D13" s="119"/>
      <c r="E13" s="52" t="s">
        <v>69</v>
      </c>
      <c r="F13" s="53" t="s">
        <v>15</v>
      </c>
      <c r="G13" s="52" t="s">
        <v>70</v>
      </c>
      <c r="H13" s="53" t="s">
        <v>15</v>
      </c>
      <c r="J13" s="191"/>
      <c r="K13" s="194"/>
      <c r="L13" s="197"/>
      <c r="M13" s="116"/>
      <c r="N13" s="88" t="s">
        <v>15</v>
      </c>
      <c r="O13" s="88" t="s">
        <v>15</v>
      </c>
    </row>
    <row r="14" spans="2:16" ht="15" thickBot="1" x14ac:dyDescent="0.4">
      <c r="B14" s="50">
        <v>1</v>
      </c>
      <c r="C14" s="52">
        <v>2</v>
      </c>
      <c r="D14" s="51" t="s">
        <v>16</v>
      </c>
      <c r="E14" s="9">
        <v>3</v>
      </c>
      <c r="F14" s="7">
        <v>4</v>
      </c>
      <c r="G14" s="49">
        <v>6</v>
      </c>
      <c r="H14" s="7">
        <v>7</v>
      </c>
      <c r="J14" s="16">
        <v>1</v>
      </c>
      <c r="K14" s="90">
        <v>2</v>
      </c>
      <c r="L14" s="52" t="s">
        <v>16</v>
      </c>
      <c r="M14" s="90" t="s">
        <v>74</v>
      </c>
      <c r="N14" s="52" t="s">
        <v>75</v>
      </c>
      <c r="O14" s="113" t="s">
        <v>76</v>
      </c>
    </row>
    <row r="15" spans="2:16" ht="16.5" customHeight="1" x14ac:dyDescent="0.35">
      <c r="B15" s="57" t="s">
        <v>17</v>
      </c>
      <c r="C15" s="58" t="s">
        <v>18</v>
      </c>
      <c r="D15" s="59" t="s">
        <v>19</v>
      </c>
      <c r="E15" s="60" t="s">
        <v>91</v>
      </c>
      <c r="F15" s="61" t="s">
        <v>91</v>
      </c>
      <c r="G15" s="55">
        <f>SUM(G16:G19)</f>
        <v>0</v>
      </c>
      <c r="H15" s="56">
        <f>SUM(H16:H19)</f>
        <v>0</v>
      </c>
      <c r="I15" s="4"/>
      <c r="J15" s="198" t="s">
        <v>77</v>
      </c>
      <c r="K15" s="200" t="s">
        <v>78</v>
      </c>
      <c r="L15" s="202" t="s">
        <v>80</v>
      </c>
      <c r="M15" s="204" t="s">
        <v>79</v>
      </c>
      <c r="N15" s="206" t="s">
        <v>91</v>
      </c>
      <c r="O15" s="208">
        <f>H39/H45</f>
        <v>35.141283783783777</v>
      </c>
      <c r="P15" s="1"/>
    </row>
    <row r="16" spans="2:16" x14ac:dyDescent="0.35">
      <c r="B16" s="18">
        <v>1.1000000000000001</v>
      </c>
      <c r="C16" s="24" t="s">
        <v>20</v>
      </c>
      <c r="D16" s="22" t="s">
        <v>19</v>
      </c>
      <c r="E16" s="12" t="s">
        <v>91</v>
      </c>
      <c r="F16" s="13" t="s">
        <v>91</v>
      </c>
      <c r="G16" s="27"/>
      <c r="H16" s="28"/>
      <c r="I16" s="4"/>
      <c r="J16" s="199"/>
      <c r="K16" s="201"/>
      <c r="L16" s="203"/>
      <c r="M16" s="205"/>
      <c r="N16" s="207"/>
      <c r="O16" s="209"/>
      <c r="P16" s="1"/>
    </row>
    <row r="17" spans="2:16" x14ac:dyDescent="0.35">
      <c r="B17" s="18">
        <v>1.2</v>
      </c>
      <c r="C17" s="24" t="s">
        <v>112</v>
      </c>
      <c r="D17" s="22" t="s">
        <v>19</v>
      </c>
      <c r="E17" s="12" t="s">
        <v>91</v>
      </c>
      <c r="F17" s="13" t="s">
        <v>91</v>
      </c>
      <c r="G17" s="27"/>
      <c r="H17" s="28"/>
      <c r="I17" s="4"/>
      <c r="J17" s="85" t="s">
        <v>85</v>
      </c>
      <c r="K17" s="92" t="s">
        <v>81</v>
      </c>
      <c r="L17" s="108" t="s">
        <v>82</v>
      </c>
      <c r="M17" s="111" t="s">
        <v>83</v>
      </c>
      <c r="N17" s="112" t="s">
        <v>91</v>
      </c>
      <c r="O17" s="87">
        <f>H39</f>
        <v>0.52009099999999997</v>
      </c>
      <c r="P17" s="1"/>
    </row>
    <row r="18" spans="2:16" x14ac:dyDescent="0.35">
      <c r="B18" s="18">
        <v>1.3</v>
      </c>
      <c r="C18" s="24" t="s">
        <v>21</v>
      </c>
      <c r="D18" s="22" t="s">
        <v>19</v>
      </c>
      <c r="E18" s="12" t="s">
        <v>91</v>
      </c>
      <c r="F18" s="13" t="s">
        <v>91</v>
      </c>
      <c r="G18" s="27"/>
      <c r="H18" s="28"/>
      <c r="I18" s="4"/>
      <c r="J18" s="86" t="s">
        <v>86</v>
      </c>
      <c r="K18" s="93" t="s">
        <v>84</v>
      </c>
      <c r="L18" s="109" t="s">
        <v>82</v>
      </c>
      <c r="M18" s="91"/>
      <c r="N18" s="110" t="s">
        <v>91</v>
      </c>
      <c r="O18" s="107">
        <v>-0.52009099999999997</v>
      </c>
      <c r="P18" s="1"/>
    </row>
    <row r="19" spans="2:16" ht="15" thickBot="1" x14ac:dyDescent="0.4">
      <c r="B19" s="39">
        <v>1.4</v>
      </c>
      <c r="C19" s="42" t="s">
        <v>22</v>
      </c>
      <c r="D19" s="23" t="s">
        <v>19</v>
      </c>
      <c r="E19" s="14" t="s">
        <v>91</v>
      </c>
      <c r="F19" s="15" t="s">
        <v>91</v>
      </c>
      <c r="G19" s="40"/>
      <c r="H19" s="41"/>
      <c r="I19" s="4"/>
      <c r="J19" s="142" t="s">
        <v>87</v>
      </c>
      <c r="K19" s="141" t="s">
        <v>88</v>
      </c>
      <c r="L19" s="143" t="s">
        <v>89</v>
      </c>
      <c r="M19" s="127" t="s">
        <v>90</v>
      </c>
      <c r="N19" s="144" t="s">
        <v>91</v>
      </c>
      <c r="O19" s="140">
        <v>-100</v>
      </c>
      <c r="P19" s="1"/>
    </row>
    <row r="20" spans="2:16" x14ac:dyDescent="0.35">
      <c r="B20" s="62">
        <v>2</v>
      </c>
      <c r="C20" s="63" t="s">
        <v>23</v>
      </c>
      <c r="D20" s="59" t="s">
        <v>19</v>
      </c>
      <c r="E20" s="60" t="s">
        <v>91</v>
      </c>
      <c r="F20" s="61" t="s">
        <v>91</v>
      </c>
      <c r="G20" s="55">
        <f>SUM(G21:G22)</f>
        <v>5.2999999999999999E-2</v>
      </c>
      <c r="H20" s="56">
        <f>SUM(H21:H22)</f>
        <v>0.1</v>
      </c>
      <c r="I20" s="4"/>
      <c r="J20" s="142"/>
      <c r="K20" s="141"/>
      <c r="L20" s="143"/>
      <c r="M20" s="127"/>
      <c r="N20" s="144"/>
      <c r="O20" s="140"/>
      <c r="P20" s="1"/>
    </row>
    <row r="21" spans="2:16" x14ac:dyDescent="0.35">
      <c r="B21" s="18">
        <v>2.1</v>
      </c>
      <c r="C21" s="25" t="s">
        <v>24</v>
      </c>
      <c r="D21" s="22" t="s">
        <v>19</v>
      </c>
      <c r="E21" s="12" t="s">
        <v>91</v>
      </c>
      <c r="F21" s="13" t="s">
        <v>91</v>
      </c>
      <c r="G21" s="27">
        <v>5.2999999999999999E-2</v>
      </c>
      <c r="H21" s="28">
        <v>0.1</v>
      </c>
      <c r="I21" s="4"/>
      <c r="J21" s="142" t="s">
        <v>94</v>
      </c>
      <c r="K21" s="141" t="s">
        <v>93</v>
      </c>
      <c r="L21" s="143" t="s">
        <v>82</v>
      </c>
      <c r="M21" s="145"/>
      <c r="N21" s="144" t="s">
        <v>91</v>
      </c>
      <c r="O21" s="140">
        <v>0</v>
      </c>
      <c r="P21" s="1"/>
    </row>
    <row r="22" spans="2:16" ht="15" thickBot="1" x14ac:dyDescent="0.4">
      <c r="B22" s="39">
        <v>2.2000000000000002</v>
      </c>
      <c r="C22" s="26" t="s">
        <v>25</v>
      </c>
      <c r="D22" s="23" t="s">
        <v>19</v>
      </c>
      <c r="E22" s="14" t="s">
        <v>91</v>
      </c>
      <c r="F22" s="15" t="s">
        <v>91</v>
      </c>
      <c r="G22" s="40"/>
      <c r="H22" s="41"/>
      <c r="I22" s="4"/>
      <c r="J22" s="142"/>
      <c r="K22" s="141"/>
      <c r="L22" s="143"/>
      <c r="M22" s="145"/>
      <c r="N22" s="144"/>
      <c r="O22" s="140"/>
      <c r="P22" s="1"/>
    </row>
    <row r="23" spans="2:16" x14ac:dyDescent="0.35">
      <c r="B23" s="64">
        <v>3</v>
      </c>
      <c r="C23" s="65" t="s">
        <v>26</v>
      </c>
      <c r="D23" s="66" t="s">
        <v>19</v>
      </c>
      <c r="E23" s="67" t="s">
        <v>91</v>
      </c>
      <c r="F23" s="68" t="s">
        <v>91</v>
      </c>
      <c r="G23" s="69">
        <f>SUM(G24:G25)</f>
        <v>9.1999999999999998E-2</v>
      </c>
      <c r="H23" s="70">
        <f>SUM(H24:H25)</f>
        <v>0.11</v>
      </c>
      <c r="I23" s="4"/>
      <c r="J23" s="142" t="s">
        <v>96</v>
      </c>
      <c r="K23" s="141" t="s">
        <v>97</v>
      </c>
      <c r="L23" s="143" t="s">
        <v>82</v>
      </c>
      <c r="M23" s="127" t="s">
        <v>95</v>
      </c>
      <c r="N23" s="144" t="s">
        <v>91</v>
      </c>
      <c r="O23" s="140">
        <v>0</v>
      </c>
      <c r="P23" s="1"/>
    </row>
    <row r="24" spans="2:16" x14ac:dyDescent="0.35">
      <c r="B24" s="18">
        <v>3.1</v>
      </c>
      <c r="C24" s="25" t="s">
        <v>27</v>
      </c>
      <c r="D24" s="22" t="s">
        <v>19</v>
      </c>
      <c r="E24" s="12" t="s">
        <v>91</v>
      </c>
      <c r="F24" s="13" t="s">
        <v>91</v>
      </c>
      <c r="G24" s="27"/>
      <c r="H24" s="28"/>
      <c r="I24" s="4"/>
      <c r="J24" s="142"/>
      <c r="K24" s="141"/>
      <c r="L24" s="143"/>
      <c r="M24" s="127"/>
      <c r="N24" s="144"/>
      <c r="O24" s="140"/>
      <c r="P24" s="1"/>
    </row>
    <row r="25" spans="2:16" ht="15" thickBot="1" x14ac:dyDescent="0.4">
      <c r="B25" s="29">
        <v>3.2</v>
      </c>
      <c r="C25" s="30" t="s">
        <v>28</v>
      </c>
      <c r="D25" s="31" t="s">
        <v>19</v>
      </c>
      <c r="E25" s="32" t="s">
        <v>91</v>
      </c>
      <c r="F25" s="33" t="s">
        <v>91</v>
      </c>
      <c r="G25" s="34">
        <v>9.1999999999999998E-2</v>
      </c>
      <c r="H25" s="35">
        <v>0.11</v>
      </c>
      <c r="I25" s="4"/>
      <c r="J25" s="142" t="s">
        <v>98</v>
      </c>
      <c r="K25" s="141" t="s">
        <v>99</v>
      </c>
      <c r="L25" s="143" t="s">
        <v>68</v>
      </c>
      <c r="M25" s="127" t="s">
        <v>104</v>
      </c>
      <c r="N25" s="144" t="s">
        <v>91</v>
      </c>
      <c r="O25" s="160">
        <f>H45</f>
        <v>1.4800000000000001E-2</v>
      </c>
      <c r="P25" s="1"/>
    </row>
    <row r="26" spans="2:16" ht="15" thickBot="1" x14ac:dyDescent="0.4">
      <c r="B26" s="62">
        <v>4</v>
      </c>
      <c r="C26" s="63" t="s">
        <v>29</v>
      </c>
      <c r="D26" s="59" t="s">
        <v>19</v>
      </c>
      <c r="E26" s="60" t="s">
        <v>91</v>
      </c>
      <c r="F26" s="61" t="s">
        <v>91</v>
      </c>
      <c r="G26" s="55">
        <f>SUM(G27:G30)</f>
        <v>0.23309099999999999</v>
      </c>
      <c r="H26" s="56">
        <f>SUM(H27:H30)</f>
        <v>0.23309099999999999</v>
      </c>
      <c r="I26" s="4"/>
      <c r="J26" s="146"/>
      <c r="K26" s="147"/>
      <c r="L26" s="168"/>
      <c r="M26" s="172"/>
      <c r="N26" s="159"/>
      <c r="O26" s="161"/>
      <c r="P26" s="1"/>
    </row>
    <row r="27" spans="2:16" x14ac:dyDescent="0.35">
      <c r="B27" s="18">
        <v>4.0999999999999996</v>
      </c>
      <c r="C27" s="25" t="s">
        <v>30</v>
      </c>
      <c r="D27" s="22" t="s">
        <v>19</v>
      </c>
      <c r="E27" s="12" t="s">
        <v>91</v>
      </c>
      <c r="F27" s="13" t="s">
        <v>91</v>
      </c>
      <c r="G27" s="27">
        <v>0.23309099999999999</v>
      </c>
      <c r="H27" s="28">
        <v>0.23309099999999999</v>
      </c>
      <c r="I27" s="4"/>
      <c r="J27" s="128" t="s">
        <v>100</v>
      </c>
      <c r="K27" s="130" t="s">
        <v>101</v>
      </c>
      <c r="L27" s="169" t="s">
        <v>80</v>
      </c>
      <c r="M27" s="173" t="s">
        <v>105</v>
      </c>
      <c r="N27" s="162" t="s">
        <v>91</v>
      </c>
      <c r="O27" s="164">
        <v>0</v>
      </c>
      <c r="P27" s="1"/>
    </row>
    <row r="28" spans="2:16" x14ac:dyDescent="0.35">
      <c r="B28" s="18">
        <v>4.2</v>
      </c>
      <c r="C28" s="25" t="s">
        <v>31</v>
      </c>
      <c r="D28" s="22" t="s">
        <v>19</v>
      </c>
      <c r="E28" s="12" t="s">
        <v>91</v>
      </c>
      <c r="F28" s="13" t="s">
        <v>91</v>
      </c>
      <c r="G28" s="27"/>
      <c r="H28" s="28"/>
      <c r="I28" s="4"/>
      <c r="J28" s="129"/>
      <c r="K28" s="131"/>
      <c r="L28" s="170"/>
      <c r="M28" s="174"/>
      <c r="N28" s="163"/>
      <c r="O28" s="165"/>
      <c r="P28" s="1"/>
    </row>
    <row r="29" spans="2:16" x14ac:dyDescent="0.35">
      <c r="B29" s="18">
        <v>4.3</v>
      </c>
      <c r="C29" s="25" t="s">
        <v>32</v>
      </c>
      <c r="D29" s="22" t="s">
        <v>19</v>
      </c>
      <c r="E29" s="12" t="s">
        <v>91</v>
      </c>
      <c r="F29" s="13" t="s">
        <v>91</v>
      </c>
      <c r="G29" s="27"/>
      <c r="H29" s="28"/>
      <c r="I29" s="4"/>
      <c r="J29" s="129" t="s">
        <v>102</v>
      </c>
      <c r="K29" s="131" t="s">
        <v>103</v>
      </c>
      <c r="L29" s="170" t="s">
        <v>80</v>
      </c>
      <c r="M29" s="174" t="s">
        <v>106</v>
      </c>
      <c r="N29" s="163" t="s">
        <v>91</v>
      </c>
      <c r="O29" s="165">
        <v>0</v>
      </c>
      <c r="P29" s="1"/>
    </row>
    <row r="30" spans="2:16" ht="15" thickBot="1" x14ac:dyDescent="0.4">
      <c r="B30" s="39">
        <v>4.4000000000000004</v>
      </c>
      <c r="C30" s="26" t="s">
        <v>33</v>
      </c>
      <c r="D30" s="23" t="s">
        <v>19</v>
      </c>
      <c r="E30" s="14" t="s">
        <v>91</v>
      </c>
      <c r="F30" s="15" t="s">
        <v>91</v>
      </c>
      <c r="G30" s="40">
        <v>0</v>
      </c>
      <c r="H30" s="41">
        <v>0</v>
      </c>
      <c r="I30" s="4"/>
      <c r="J30" s="132"/>
      <c r="K30" s="133"/>
      <c r="L30" s="171"/>
      <c r="M30" s="175"/>
      <c r="N30" s="166"/>
      <c r="O30" s="167"/>
      <c r="P30" s="1"/>
    </row>
    <row r="31" spans="2:16" ht="15" thickBot="1" x14ac:dyDescent="0.4">
      <c r="B31" s="62">
        <v>5</v>
      </c>
      <c r="C31" s="63" t="s">
        <v>34</v>
      </c>
      <c r="D31" s="59" t="s">
        <v>19</v>
      </c>
      <c r="E31" s="60" t="s">
        <v>91</v>
      </c>
      <c r="F31" s="61" t="s">
        <v>91</v>
      </c>
      <c r="G31" s="55">
        <f>SUM(G32:G34)</f>
        <v>6.4000000000000001E-2</v>
      </c>
      <c r="H31" s="56">
        <f>SUM(H32:H34)</f>
        <v>7.6999999999999999E-2</v>
      </c>
      <c r="I31" s="4"/>
      <c r="J31" s="176" t="s">
        <v>107</v>
      </c>
      <c r="K31" s="177"/>
      <c r="L31" s="177"/>
      <c r="M31" s="177"/>
      <c r="N31" s="177"/>
      <c r="O31" s="178"/>
      <c r="P31" s="1"/>
    </row>
    <row r="32" spans="2:16" x14ac:dyDescent="0.35">
      <c r="B32" s="18">
        <v>5.0999999999999996</v>
      </c>
      <c r="C32" s="25" t="s">
        <v>35</v>
      </c>
      <c r="D32" s="22" t="s">
        <v>19</v>
      </c>
      <c r="E32" s="12" t="s">
        <v>91</v>
      </c>
      <c r="F32" s="13" t="s">
        <v>91</v>
      </c>
      <c r="G32" s="27"/>
      <c r="H32" s="28"/>
      <c r="I32" s="4"/>
      <c r="P32" s="1"/>
    </row>
    <row r="33" spans="2:16" ht="15" thickBot="1" x14ac:dyDescent="0.4">
      <c r="B33" s="18">
        <v>5.2</v>
      </c>
      <c r="C33" s="25" t="s">
        <v>36</v>
      </c>
      <c r="D33" s="22" t="s">
        <v>19</v>
      </c>
      <c r="E33" s="12" t="s">
        <v>91</v>
      </c>
      <c r="F33" s="13" t="s">
        <v>91</v>
      </c>
      <c r="G33" s="27">
        <v>6.4000000000000001E-2</v>
      </c>
      <c r="H33" s="28">
        <v>7.6999999999999999E-2</v>
      </c>
      <c r="I33" s="4"/>
      <c r="P33" s="1"/>
    </row>
    <row r="34" spans="2:16" ht="15" thickBot="1" x14ac:dyDescent="0.4">
      <c r="B34" s="39">
        <v>5.3</v>
      </c>
      <c r="C34" s="26" t="s">
        <v>109</v>
      </c>
      <c r="D34" s="23" t="s">
        <v>19</v>
      </c>
      <c r="E34" s="14" t="s">
        <v>91</v>
      </c>
      <c r="F34" s="15" t="s">
        <v>91</v>
      </c>
      <c r="G34" s="40"/>
      <c r="H34" s="41"/>
      <c r="I34" s="4"/>
      <c r="J34" s="156" t="s">
        <v>115</v>
      </c>
      <c r="K34" s="157"/>
      <c r="L34" s="157"/>
      <c r="M34" s="157"/>
      <c r="N34" s="157"/>
      <c r="O34" s="158"/>
      <c r="P34" s="1"/>
    </row>
    <row r="35" spans="2:16" x14ac:dyDescent="0.35">
      <c r="B35" s="17" t="s">
        <v>39</v>
      </c>
      <c r="C35" s="36" t="s">
        <v>37</v>
      </c>
      <c r="D35" s="21" t="s">
        <v>19</v>
      </c>
      <c r="E35" s="10" t="s">
        <v>91</v>
      </c>
      <c r="F35" s="11" t="s">
        <v>91</v>
      </c>
      <c r="G35" s="37"/>
      <c r="H35" s="38"/>
      <c r="I35" s="4"/>
      <c r="J35" s="125" t="s">
        <v>120</v>
      </c>
      <c r="K35" s="126"/>
      <c r="L35" s="126"/>
      <c r="M35" s="126"/>
      <c r="N35" s="126"/>
      <c r="O35" s="127"/>
      <c r="P35" s="1"/>
    </row>
    <row r="36" spans="2:16" x14ac:dyDescent="0.35">
      <c r="B36" s="19" t="s">
        <v>40</v>
      </c>
      <c r="C36" s="25" t="s">
        <v>38</v>
      </c>
      <c r="D36" s="22" t="s">
        <v>19</v>
      </c>
      <c r="E36" s="12" t="s">
        <v>91</v>
      </c>
      <c r="F36" s="13" t="s">
        <v>91</v>
      </c>
      <c r="G36" s="27"/>
      <c r="H36" s="28"/>
      <c r="I36" s="4"/>
      <c r="J36" s="125" t="s">
        <v>122</v>
      </c>
      <c r="K36" s="126"/>
      <c r="L36" s="126"/>
      <c r="M36" s="126"/>
      <c r="N36" s="126"/>
      <c r="O36" s="127"/>
      <c r="P36" s="1"/>
    </row>
    <row r="37" spans="2:16" x14ac:dyDescent="0.35">
      <c r="B37" s="19" t="s">
        <v>41</v>
      </c>
      <c r="C37" s="25" t="s">
        <v>113</v>
      </c>
      <c r="D37" s="22" t="s">
        <v>19</v>
      </c>
      <c r="E37" s="12" t="s">
        <v>91</v>
      </c>
      <c r="F37" s="13" t="s">
        <v>91</v>
      </c>
      <c r="G37" s="27"/>
      <c r="H37" s="28"/>
      <c r="I37" s="4"/>
      <c r="J37" s="125" t="s">
        <v>121</v>
      </c>
      <c r="K37" s="126"/>
      <c r="L37" s="126"/>
      <c r="M37" s="126"/>
      <c r="N37" s="126"/>
      <c r="O37" s="127"/>
      <c r="P37" s="1"/>
    </row>
    <row r="38" spans="2:16" ht="15" thickBot="1" x14ac:dyDescent="0.4">
      <c r="B38" s="20" t="s">
        <v>42</v>
      </c>
      <c r="C38" s="26" t="s">
        <v>43</v>
      </c>
      <c r="D38" s="23" t="s">
        <v>19</v>
      </c>
      <c r="E38" s="14" t="s">
        <v>91</v>
      </c>
      <c r="F38" s="15" t="s">
        <v>91</v>
      </c>
      <c r="G38" s="40"/>
      <c r="H38" s="41"/>
      <c r="I38" s="4"/>
      <c r="J38" s="125" t="s">
        <v>123</v>
      </c>
      <c r="K38" s="126"/>
      <c r="L38" s="126"/>
      <c r="M38" s="126"/>
      <c r="N38" s="126"/>
      <c r="O38" s="127"/>
      <c r="P38" s="1"/>
    </row>
    <row r="39" spans="2:16" ht="15" thickBot="1" x14ac:dyDescent="0.4">
      <c r="B39" s="43" t="s">
        <v>44</v>
      </c>
      <c r="C39" s="44" t="s">
        <v>45</v>
      </c>
      <c r="D39" s="45" t="s">
        <v>19</v>
      </c>
      <c r="E39" s="46" t="s">
        <v>91</v>
      </c>
      <c r="F39" s="47" t="s">
        <v>91</v>
      </c>
      <c r="G39" s="48">
        <f>G15+G20+G23+G26+G31</f>
        <v>0.44209099999999996</v>
      </c>
      <c r="H39" s="48">
        <f>H15+H20+H23+H26+H31</f>
        <v>0.52009099999999997</v>
      </c>
      <c r="I39" s="4"/>
      <c r="J39" s="153" t="s">
        <v>114</v>
      </c>
      <c r="K39" s="154"/>
      <c r="L39" s="154"/>
      <c r="M39" s="154"/>
      <c r="N39" s="154"/>
      <c r="O39" s="155"/>
      <c r="P39" s="1"/>
    </row>
    <row r="40" spans="2:16" x14ac:dyDescent="0.35">
      <c r="B40" s="71" t="s">
        <v>46</v>
      </c>
      <c r="C40" s="72" t="s">
        <v>47</v>
      </c>
      <c r="D40" s="96" t="s">
        <v>19</v>
      </c>
      <c r="E40" s="73" t="s">
        <v>91</v>
      </c>
      <c r="F40" s="74" t="s">
        <v>91</v>
      </c>
      <c r="G40" s="94">
        <v>48.222588999999999</v>
      </c>
      <c r="H40" s="95">
        <v>48.222597999999998</v>
      </c>
      <c r="I40" s="4"/>
      <c r="P40" s="1"/>
    </row>
    <row r="41" spans="2:16" x14ac:dyDescent="0.35">
      <c r="B41" s="19" t="s">
        <v>48</v>
      </c>
      <c r="C41" s="25" t="s">
        <v>49</v>
      </c>
      <c r="D41" s="89" t="s">
        <v>19</v>
      </c>
      <c r="E41" s="12" t="s">
        <v>91</v>
      </c>
      <c r="F41" s="13" t="s">
        <v>91</v>
      </c>
      <c r="G41" s="8">
        <v>11.81</v>
      </c>
      <c r="H41" s="5">
        <v>11.81</v>
      </c>
      <c r="I41" s="4"/>
      <c r="P41" s="1"/>
    </row>
    <row r="42" spans="2:16" x14ac:dyDescent="0.35">
      <c r="B42" s="19" t="s">
        <v>50</v>
      </c>
      <c r="C42" s="25" t="s">
        <v>51</v>
      </c>
      <c r="D42" s="89" t="s">
        <v>67</v>
      </c>
      <c r="E42" s="12" t="s">
        <v>91</v>
      </c>
      <c r="F42" s="13" t="s">
        <v>91</v>
      </c>
      <c r="G42" s="8">
        <v>2</v>
      </c>
      <c r="H42" s="5">
        <v>2</v>
      </c>
      <c r="I42" s="4"/>
      <c r="P42" s="1"/>
    </row>
    <row r="43" spans="2:16" ht="15" x14ac:dyDescent="0.35">
      <c r="B43" s="19" t="s">
        <v>52</v>
      </c>
      <c r="C43" s="25" t="s">
        <v>53</v>
      </c>
      <c r="D43" s="89" t="s">
        <v>68</v>
      </c>
      <c r="E43" s="12" t="s">
        <v>91</v>
      </c>
      <c r="F43" s="13" t="s">
        <v>91</v>
      </c>
      <c r="G43" s="79"/>
      <c r="H43" s="80"/>
      <c r="I43" s="4"/>
      <c r="P43" s="1"/>
    </row>
    <row r="44" spans="2:16" ht="15" x14ac:dyDescent="0.35">
      <c r="B44" s="19" t="s">
        <v>54</v>
      </c>
      <c r="C44" s="25" t="s">
        <v>55</v>
      </c>
      <c r="D44" s="89" t="s">
        <v>68</v>
      </c>
      <c r="E44" s="12" t="s">
        <v>91</v>
      </c>
      <c r="F44" s="13" t="s">
        <v>91</v>
      </c>
      <c r="G44" s="79"/>
      <c r="H44" s="80"/>
      <c r="I44" s="4"/>
      <c r="P44" s="1"/>
    </row>
    <row r="45" spans="2:16" ht="15" x14ac:dyDescent="0.35">
      <c r="B45" s="75" t="s">
        <v>56</v>
      </c>
      <c r="C45" s="76" t="s">
        <v>57</v>
      </c>
      <c r="D45" s="97" t="s">
        <v>68</v>
      </c>
      <c r="E45" s="77" t="s">
        <v>91</v>
      </c>
      <c r="F45" s="78" t="s">
        <v>91</v>
      </c>
      <c r="G45" s="81">
        <v>1.4800000000000001E-2</v>
      </c>
      <c r="H45" s="82">
        <v>1.4800000000000001E-2</v>
      </c>
      <c r="I45" s="4"/>
      <c r="P45" s="1"/>
    </row>
    <row r="46" spans="2:16" ht="15" x14ac:dyDescent="0.35">
      <c r="B46" s="75" t="s">
        <v>58</v>
      </c>
      <c r="C46" s="76" t="s">
        <v>55</v>
      </c>
      <c r="D46" s="97" t="s">
        <v>68</v>
      </c>
      <c r="E46" s="77" t="s">
        <v>91</v>
      </c>
      <c r="F46" s="78" t="s">
        <v>91</v>
      </c>
      <c r="G46" s="81">
        <v>1.4800000000000001E-2</v>
      </c>
      <c r="H46" s="82">
        <v>1.4800000000000001E-2</v>
      </c>
      <c r="I46" s="4"/>
      <c r="P46" s="1"/>
    </row>
    <row r="47" spans="2:16" ht="15" x14ac:dyDescent="0.35">
      <c r="B47" s="19" t="s">
        <v>59</v>
      </c>
      <c r="C47" s="25" t="s">
        <v>60</v>
      </c>
      <c r="D47" s="89" t="s">
        <v>68</v>
      </c>
      <c r="E47" s="12" t="s">
        <v>91</v>
      </c>
      <c r="F47" s="13" t="s">
        <v>91</v>
      </c>
      <c r="G47" s="79"/>
      <c r="H47" s="80"/>
      <c r="I47" s="4"/>
      <c r="P47" s="1"/>
    </row>
    <row r="48" spans="2:16" ht="15" x14ac:dyDescent="0.35">
      <c r="B48" s="19" t="s">
        <v>61</v>
      </c>
      <c r="C48" s="25" t="s">
        <v>62</v>
      </c>
      <c r="D48" s="89" t="s">
        <v>68</v>
      </c>
      <c r="E48" s="12" t="s">
        <v>91</v>
      </c>
      <c r="F48" s="13" t="s">
        <v>91</v>
      </c>
      <c r="G48" s="79"/>
      <c r="H48" s="80"/>
      <c r="I48" s="4"/>
      <c r="P48" s="1"/>
    </row>
    <row r="49" spans="2:16" ht="15" x14ac:dyDescent="0.35">
      <c r="B49" s="19" t="s">
        <v>63</v>
      </c>
      <c r="C49" s="25" t="s">
        <v>64</v>
      </c>
      <c r="D49" s="89" t="s">
        <v>68</v>
      </c>
      <c r="E49" s="12" t="s">
        <v>91</v>
      </c>
      <c r="F49" s="13" t="s">
        <v>91</v>
      </c>
      <c r="G49" s="79"/>
      <c r="H49" s="80"/>
      <c r="I49" s="4"/>
      <c r="P49" s="1"/>
    </row>
    <row r="50" spans="2:16" ht="15.5" thickBot="1" x14ac:dyDescent="0.4">
      <c r="B50" s="20" t="s">
        <v>65</v>
      </c>
      <c r="C50" s="26" t="s">
        <v>66</v>
      </c>
      <c r="D50" s="98" t="s">
        <v>68</v>
      </c>
      <c r="E50" s="14" t="s">
        <v>91</v>
      </c>
      <c r="F50" s="15" t="s">
        <v>91</v>
      </c>
      <c r="G50" s="83"/>
      <c r="H50" s="84"/>
      <c r="I50" s="4"/>
      <c r="P50" s="1"/>
    </row>
    <row r="51" spans="2:16" x14ac:dyDescent="0.35">
      <c r="C51" s="2"/>
      <c r="D51" s="3"/>
      <c r="E51" s="1"/>
      <c r="F51" s="1"/>
      <c r="G51" s="1"/>
      <c r="H51" s="1"/>
    </row>
    <row r="52" spans="2:16" x14ac:dyDescent="0.35">
      <c r="C52" s="2"/>
      <c r="D52" s="3"/>
      <c r="E52" s="1"/>
      <c r="F52" s="1"/>
      <c r="G52" s="1"/>
      <c r="H52" s="1"/>
    </row>
    <row r="53" spans="2:16" x14ac:dyDescent="0.35">
      <c r="C53" s="2"/>
      <c r="D53" s="3"/>
      <c r="E53" s="1"/>
      <c r="F53" s="1"/>
      <c r="G53" s="1"/>
      <c r="H53" s="1"/>
    </row>
    <row r="54" spans="2:16" x14ac:dyDescent="0.35">
      <c r="C54" s="2"/>
      <c r="D54" s="3"/>
      <c r="E54" s="1"/>
      <c r="F54" s="1"/>
      <c r="G54" s="1"/>
      <c r="H54" s="1"/>
    </row>
    <row r="55" spans="2:16" x14ac:dyDescent="0.35">
      <c r="C55" s="1"/>
      <c r="D55" s="3"/>
      <c r="E55" s="1"/>
      <c r="F55" s="1"/>
      <c r="G55" s="1"/>
      <c r="H55" s="1"/>
    </row>
    <row r="56" spans="2:16" x14ac:dyDescent="0.35">
      <c r="C56" s="1"/>
      <c r="D56" s="3"/>
      <c r="E56" s="1"/>
      <c r="F56" s="1"/>
      <c r="G56" s="1"/>
      <c r="H56" s="1"/>
    </row>
    <row r="57" spans="2:16" x14ac:dyDescent="0.35">
      <c r="C57" s="1"/>
      <c r="D57" s="3"/>
      <c r="E57" s="1"/>
      <c r="F57" s="1"/>
      <c r="G57" s="1"/>
      <c r="H57" s="1"/>
    </row>
  </sheetData>
  <mergeCells count="69">
    <mergeCell ref="J21:J22"/>
    <mergeCell ref="K21:K22"/>
    <mergeCell ref="L21:L22"/>
    <mergeCell ref="O19:O20"/>
    <mergeCell ref="J15:J16"/>
    <mergeCell ref="K15:K16"/>
    <mergeCell ref="L15:L16"/>
    <mergeCell ref="M15:M16"/>
    <mergeCell ref="N15:N16"/>
    <mergeCell ref="O15:O16"/>
    <mergeCell ref="J19:J20"/>
    <mergeCell ref="K19:K20"/>
    <mergeCell ref="L19:L20"/>
    <mergeCell ref="M19:M20"/>
    <mergeCell ref="N19:N20"/>
    <mergeCell ref="K10:O10"/>
    <mergeCell ref="D3:H3"/>
    <mergeCell ref="D4:H4"/>
    <mergeCell ref="D5:H5"/>
    <mergeCell ref="D6:H6"/>
    <mergeCell ref="D7:H7"/>
    <mergeCell ref="D8:H8"/>
    <mergeCell ref="J10:J13"/>
    <mergeCell ref="K11:K13"/>
    <mergeCell ref="L11:L13"/>
    <mergeCell ref="M11:M13"/>
    <mergeCell ref="N11:N12"/>
    <mergeCell ref="J39:O39"/>
    <mergeCell ref="J34:O34"/>
    <mergeCell ref="N25:N26"/>
    <mergeCell ref="O25:O26"/>
    <mergeCell ref="N27:N28"/>
    <mergeCell ref="O27:O28"/>
    <mergeCell ref="N29:N30"/>
    <mergeCell ref="O29:O30"/>
    <mergeCell ref="L25:L26"/>
    <mergeCell ref="L27:L28"/>
    <mergeCell ref="L29:L30"/>
    <mergeCell ref="M25:M26"/>
    <mergeCell ref="M27:M28"/>
    <mergeCell ref="M29:M30"/>
    <mergeCell ref="J31:O31"/>
    <mergeCell ref="J37:O37"/>
    <mergeCell ref="B1:H2"/>
    <mergeCell ref="J35:O35"/>
    <mergeCell ref="J36:O36"/>
    <mergeCell ref="O21:O22"/>
    <mergeCell ref="K23:K24"/>
    <mergeCell ref="J23:J24"/>
    <mergeCell ref="L23:L24"/>
    <mergeCell ref="M23:M24"/>
    <mergeCell ref="N23:N24"/>
    <mergeCell ref="O23:O24"/>
    <mergeCell ref="M21:M22"/>
    <mergeCell ref="N21:N22"/>
    <mergeCell ref="J25:J26"/>
    <mergeCell ref="K25:K26"/>
    <mergeCell ref="B10:B13"/>
    <mergeCell ref="C10:H10"/>
    <mergeCell ref="J38:O38"/>
    <mergeCell ref="J27:J28"/>
    <mergeCell ref="K27:K28"/>
    <mergeCell ref="J29:J30"/>
    <mergeCell ref="K29:K30"/>
    <mergeCell ref="C11:C13"/>
    <mergeCell ref="D11:D13"/>
    <mergeCell ref="E11:F11"/>
    <mergeCell ref="G11:H11"/>
    <mergeCell ref="O11:O12"/>
  </mergeCells>
  <phoneticPr fontId="3" type="noConversion"/>
  <pageMargins left="0.7" right="0.7" top="0.78740157499999996" bottom="0.78740157499999996" header="0.3" footer="0.3"/>
  <pageSetup paperSize="9" scale="43" fitToHeight="0" orientation="portrait" r:id="rId1"/>
  <ignoredErrors>
    <ignoredError sqref="B15 B35:B39 J15 J17:J19 J21 J23 J25 J27 J29" numberStoredAsText="1"/>
    <ignoredError sqref="G31:H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Ing. Roman Przybyla</cp:lastModifiedBy>
  <cp:lastPrinted>2020-03-24T13:21:47Z</cp:lastPrinted>
  <dcterms:created xsi:type="dcterms:W3CDTF">2020-03-23T21:17:53Z</dcterms:created>
  <dcterms:modified xsi:type="dcterms:W3CDTF">2022-12-20T07:45:15Z</dcterms:modified>
</cp:coreProperties>
</file>